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.wunsch\Downloads\"/>
    </mc:Choice>
  </mc:AlternateContent>
  <xr:revisionPtr revIDLastSave="0" documentId="8_{4B8E0A21-AE34-4C40-8B69-60D40BFF5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 de resultados" sheetId="1" r:id="rId1"/>
  </sheets>
  <definedNames>
    <definedName name="_xlnm.Print_Titles" localSheetId="0">'Cuenta de resultados'!$1:$1</definedName>
  </definedNames>
  <calcPr calcId="191029"/>
</workbook>
</file>

<file path=xl/calcChain.xml><?xml version="1.0" encoding="utf-8"?>
<calcChain xmlns="http://schemas.openxmlformats.org/spreadsheetml/2006/main">
  <c r="E84" i="1" l="1"/>
  <c r="D84" i="1"/>
  <c r="E77" i="1"/>
  <c r="E85" i="1" s="1"/>
  <c r="D77" i="1"/>
  <c r="D60" i="1"/>
  <c r="D56" i="1"/>
  <c r="D52" i="1"/>
  <c r="D49" i="1"/>
  <c r="D46" i="1"/>
  <c r="D41" i="1"/>
  <c r="D37" i="1"/>
  <c r="D31" i="1"/>
  <c r="D27" i="1"/>
  <c r="D18" i="1"/>
  <c r="D10" i="1"/>
  <c r="E60" i="1"/>
  <c r="E56" i="1"/>
  <c r="E52" i="1"/>
  <c r="E49" i="1"/>
  <c r="E46" i="1"/>
  <c r="E45" i="1" s="1"/>
  <c r="E10" i="1"/>
  <c r="E41" i="1"/>
  <c r="E37" i="1"/>
  <c r="E31" i="1"/>
  <c r="E27" i="1"/>
  <c r="E18" i="1"/>
  <c r="A1" i="1"/>
  <c r="D8" i="1"/>
  <c r="A6" i="1"/>
  <c r="E8" i="1"/>
  <c r="D44" i="1" l="1"/>
  <c r="D45" i="1"/>
  <c r="D63" i="1" s="1"/>
  <c r="D64" i="1" s="1"/>
  <c r="D66" i="1" s="1"/>
  <c r="D69" i="1" s="1"/>
  <c r="D85" i="1"/>
  <c r="E63" i="1"/>
  <c r="E44" i="1"/>
  <c r="D90" i="1" l="1"/>
  <c r="E64" i="1"/>
  <c r="E66" i="1" s="1"/>
  <c r="E69" i="1" s="1"/>
  <c r="E90" i="1" s="1"/>
</calcChain>
</file>

<file path=xl/sharedStrings.xml><?xml version="1.0" encoding="utf-8"?>
<sst xmlns="http://schemas.openxmlformats.org/spreadsheetml/2006/main" count="129" uniqueCount="124">
  <si>
    <t>Nº CUENTAS</t>
  </si>
  <si>
    <t>CUENTA DE RESULTADOS</t>
  </si>
  <si>
    <t>NOTA</t>
  </si>
  <si>
    <t>(Debe)Haber</t>
  </si>
  <si>
    <t>1. Ingresos de la actividad propia</t>
  </si>
  <si>
    <t>a) Cuotas de asociados y afiliados</t>
  </si>
  <si>
    <t>b) Aportaciones de usuarios</t>
  </si>
  <si>
    <t>722, 723</t>
  </si>
  <si>
    <t>c) Ingresos de promociones, patrocinadores y colaboraciones</t>
  </si>
  <si>
    <t>d) Subvenciones imputadas al excedente del ejercicio</t>
  </si>
  <si>
    <t>700, 701, 702, 703, 704, 705, (706), (708), (709)</t>
  </si>
  <si>
    <t>2. Ventas y otros ingresos de la actividad mercantil</t>
  </si>
  <si>
    <t>3. Gastos por ayudas y otros</t>
  </si>
  <si>
    <t>(650)</t>
  </si>
  <si>
    <t>a) Ayudas monetarias</t>
  </si>
  <si>
    <t>(651)</t>
  </si>
  <si>
    <t>b) Ayudas no monetarias</t>
  </si>
  <si>
    <t>(653), (654)</t>
  </si>
  <si>
    <t>c) Gastos por colaboraciones y del órgano de gobierno</t>
  </si>
  <si>
    <t>(658)</t>
  </si>
  <si>
    <t>d) Reintegro de subvenciones, donaciones y legados</t>
  </si>
  <si>
    <t>(6930), 71*, 7930</t>
  </si>
  <si>
    <t>4. Variación de existencias de productos terminados y en curso de fabricación</t>
  </si>
  <si>
    <t>5. Trabajos realizados por la entidad para su activo</t>
  </si>
  <si>
    <t>(600), (601), 602), 6060, 6061, 6062, 6080, 6081, 6082, 6090, 6091, 6092, 610*, 611*, 612*, (607), (6931), 6932), (6933), 7931, 7932, 7933</t>
  </si>
  <si>
    <t>6. Aprovisionamientos</t>
  </si>
  <si>
    <t>7. Otros ingresos de la actividad</t>
  </si>
  <si>
    <t>8. Gastos de personal</t>
  </si>
  <si>
    <t>9. Otros gastos de la actividad</t>
  </si>
  <si>
    <t>10. Amortización del inmovilizado</t>
  </si>
  <si>
    <t>11. Subvenciones, donaciones y legados de capital traspasados al excedente el ejercicio</t>
  </si>
  <si>
    <t>7951, 7952, 7955, 7956</t>
  </si>
  <si>
    <t>12. Exceso de provisiones</t>
  </si>
  <si>
    <t>13. Deterioro y resultado por enajenaciones del inmovilizado</t>
  </si>
  <si>
    <t>A.1) EXCEDENTES DE LA ACTIVIDAD (1+2+3+4+5+6+7+8+9+10+11+12+13)</t>
  </si>
  <si>
    <t>14. Ingresos financieros</t>
  </si>
  <si>
    <t>15. Gastos financieros</t>
  </si>
  <si>
    <t>16. Variación de valor razonable en instrumentos financieros</t>
  </si>
  <si>
    <t>(668), 768</t>
  </si>
  <si>
    <t>17. Diferencias de cambio</t>
  </si>
  <si>
    <t>18. Deterioro y resultado por enajenaciones de instrumentos financieros</t>
  </si>
  <si>
    <t>A.2) EXCEDENTE DE LAS OPERACIONES FINANCIERAS (13+14+15+16+17+18)</t>
  </si>
  <si>
    <t>A.3) EXCEDENTE ANTES DE IMPUESTOS (A.1 + A.2)</t>
  </si>
  <si>
    <t>6300*, 6301*, (633), 638</t>
  </si>
  <si>
    <t>19. Impuestos sobre beneficios</t>
  </si>
  <si>
    <t>940, 9420</t>
  </si>
  <si>
    <t>941, 9421</t>
  </si>
  <si>
    <t>(840), (8420)</t>
  </si>
  <si>
    <t>(841), (8421)</t>
  </si>
  <si>
    <t>A) Operaciones continuadas</t>
  </si>
  <si>
    <t>e) Donaciones y legados imputados al excedente del ejercicio</t>
  </si>
  <si>
    <t>a) Sueldos, salarios y asimilados</t>
  </si>
  <si>
    <t>b) Cargas sociales</t>
  </si>
  <si>
    <t>c) Provisiones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</si>
  <si>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</si>
  <si>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</si>
  <si>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</si>
  <si>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</si>
  <si>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Subvenciones de capital traspasadas al excedente del ejercicio</t>
  </si>
  <si>
    <t>b) Donaciones y legados de capital traspasados al excedente del ejercicio</t>
  </si>
  <si>
    <t>a) Deterioro y pérdidas</t>
  </si>
  <si>
    <t>b) Resultados por enajenaciones y otras</t>
  </si>
  <si>
    <t>740, 748</t>
  </si>
  <si>
    <t>f) Reintegro de ayudas y asignaciones</t>
  </si>
  <si>
    <t>(640), (641)</t>
  </si>
  <si>
    <t>(642), (643), (649)</t>
  </si>
  <si>
    <t>(644), 7950</t>
  </si>
  <si>
    <t>(631), (634), 636 ,639</t>
  </si>
  <si>
    <t>(655), (694), (695), 794, 7954</t>
  </si>
  <si>
    <t>(656), (659)</t>
  </si>
  <si>
    <t>(690), (691), (692), 790, 791, 792</t>
  </si>
  <si>
    <t>(670), (671), (672), 770, 771, 772</t>
  </si>
  <si>
    <t>a) De participaciones en instrumentos de patrimonio</t>
  </si>
  <si>
    <t>a.1) En entidades del grupo y asociadas</t>
  </si>
  <si>
    <t>a.2) En terceros</t>
  </si>
  <si>
    <t>b) De valores negociables y otros instrumentos financieros</t>
  </si>
  <si>
    <t>b.1) De entidades del grupo y asociadas</t>
  </si>
  <si>
    <t>b.2) De terceros</t>
  </si>
  <si>
    <t>c) Por actualización de provisiones</t>
  </si>
  <si>
    <t>a) Cartera de negociación y otros</t>
  </si>
  <si>
    <t>b) Imputación al excedente del ejercicio por activos financieros disponibles para la venta</t>
  </si>
  <si>
    <t>a) Deterioros y pérdidas</t>
  </si>
  <si>
    <t>a) Por deudas con entidades del grupo y asociadas</t>
  </si>
  <si>
    <t>b) Por deudas con terceros</t>
  </si>
  <si>
    <t>A.4) EXCEDENTE DEL EJERCICIO PROCEDENTE DE OPERACIONES CONTINUADAS (A.3+19)</t>
  </si>
  <si>
    <t>B) Operaciones interrumpidas</t>
  </si>
  <si>
    <t>A.5) Variación de patrimonio neto reconocida en el excedente del ejercicio (A.4+20)</t>
  </si>
  <si>
    <t>20. Excedente del ejercicio procedente de operaciones interrumpidas neto de impuestos</t>
  </si>
  <si>
    <t>C) Ingresos y gastos imputados directamente al patrimonio neto.</t>
  </si>
  <si>
    <t>1. Activos financieros disponibles para la venta</t>
  </si>
  <si>
    <t>2. Operaciones de cobertura de flujos de efectivo</t>
  </si>
  <si>
    <t>3. Subvenciones recibidas</t>
  </si>
  <si>
    <t>4. Donaciones y legados recibidos</t>
  </si>
  <si>
    <t>5. Ganancias y pérdidas actuariales y otros ajustes.</t>
  </si>
  <si>
    <t>6. Efecto impositivo</t>
  </si>
  <si>
    <t>C.1) Variación de patrimonio neto por ingresos y gastos reconocidos directamente en el patrimonio neto (1+2+3+4+5+6)</t>
  </si>
  <si>
    <t>D) Reclasificaciones al excedente del ejercicio</t>
  </si>
  <si>
    <t>5. Efecto impositivo</t>
  </si>
  <si>
    <t>D.1 Varación de patrimonio neto por reclasificaciones al excedente del ejercicio (1+2+3+4+5)</t>
  </si>
  <si>
    <t>E) Variaciones de patrimonio neto por ingresos y gastos imputados directamente al patrimonio neto (C.1+D.1)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</si>
  <si>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</si>
  <si>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</si>
  <si>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</si>
  <si>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</si>
  <si>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 , VARIACIÓN DEL PATRIMONIO NETO EN EL EJERCICIO (A.5+E+F+G+H+I)</t>
  </si>
  <si>
    <t>7600, 7601</t>
  </si>
  <si>
    <t>7602, 7603</t>
  </si>
  <si>
    <t>7610, 7611, 76200, 76201, 76210, 76211</t>
  </si>
  <si>
    <t>7612, 7613, 76202, 76203, 76212, 76213, 767, 769</t>
  </si>
  <si>
    <t>(6610), (6611), (6615), (6616), (6620), (6621), (6650), (6651), (6654), (6655)</t>
  </si>
  <si>
    <t>(6612), (6613), (6617), (6618), (6622), (6623), (6624), (6652), (6653), (6656), (6657), (669)</t>
  </si>
  <si>
    <t>(6630), (6631), (6633), 7630, 7631, 7633</t>
  </si>
  <si>
    <t>(6632), 7632</t>
  </si>
  <si>
    <t>(696), (697), (698), (699), 796, 797, 798, 799</t>
  </si>
  <si>
    <t>(666), (667), (673), (675), 766, 773,775</t>
  </si>
  <si>
    <t>(800), (89), 900, 991, 992</t>
  </si>
  <si>
    <t>(810), 910</t>
  </si>
  <si>
    <t>(85), 95</t>
  </si>
  <si>
    <t>(8300), 8301, (833), 834, 835, 838</t>
  </si>
  <si>
    <t>(802), 902, 993, 994</t>
  </si>
  <si>
    <t>(812), 912</t>
  </si>
  <si>
    <t>8301, (836), (837)</t>
  </si>
  <si>
    <r>
      <rPr>
        <sz val="9"/>
        <rFont val="Arial"/>
        <family val="2"/>
      </rPr>
      <t>ENTIDAD</t>
    </r>
    <r>
      <rPr>
        <sz val="10"/>
        <rFont val="Arial"/>
        <family val="2"/>
      </rPr>
      <t xml:space="preserve">: </t>
    </r>
    <r>
      <rPr>
        <b/>
        <i/>
        <sz val="10"/>
        <rFont val="Arial"/>
        <family val="2"/>
      </rPr>
      <t>FUNDACIÓN INSTITUTO DE INVESTIGACIÓN MARQUES DE VALDECILLA</t>
    </r>
    <r>
      <rPr>
        <sz val="10"/>
        <rFont val="Arial"/>
        <family val="2"/>
      </rPr>
      <t xml:space="preserve"> (</t>
    </r>
    <r>
      <rPr>
        <b/>
        <i/>
        <sz val="11"/>
        <rFont val="Arial"/>
        <family val="2"/>
      </rPr>
      <t>IDIVAL)</t>
    </r>
  </si>
  <si>
    <r>
      <rPr>
        <sz val="9"/>
        <rFont val="Arial"/>
        <family val="2"/>
      </rPr>
      <t>CIF</t>
    </r>
    <r>
      <rPr>
        <sz val="10"/>
        <rFont val="Arial"/>
        <family val="2"/>
      </rPr>
      <t xml:space="preserve">: </t>
    </r>
    <r>
      <rPr>
        <b/>
        <i/>
        <sz val="10"/>
        <rFont val="Arial"/>
        <family val="2"/>
      </rPr>
      <t>G39788773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</si>
</sst>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;\(####\)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/>
    <xf numFmtId="4" fontId="6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/>
    <xf numFmtId="4" fontId="7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right" vertical="center"/>
    </xf>
    <xf numFmtId="0" fontId="6" fillId="0" borderId="3" xfId="0" applyFont="1" applyBorder="1"/>
    <xf numFmtId="49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/>
    <xf numFmtId="4" fontId="6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/>
    <xf numFmtId="4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0" fillId="0" borderId="6" xfId="0" applyBorder="1"/>
    <xf numFmtId="2" fontId="7" fillId="0" borderId="0" xfId="0" applyNumberFormat="1" applyFont="1"/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O215"/>
  <sheetViews>
    <sheetView tabSelected="1" topLeftCell="A67" zoomScaleNormal="100" workbookViewId="0">
      <selection activeCell="E99" sqref="E99"/>
    </sheetView>
  </sheetViews>
  <sheetFormatPr baseColWidth="10" defaultRowHeight="12.75" x14ac:dyDescent="0.2"/>
  <cols>
    <col min="1" max="1" width="17" customWidth="1"/>
    <col min="2" max="2" width="51.28515625" style="2" customWidth="1"/>
    <col min="3" max="3" width="12.140625" style="1" customWidth="1"/>
    <col min="4" max="4" width="14.140625" style="1" customWidth="1"/>
    <col min="5" max="5" width="15" customWidth="1"/>
  </cols>
  <sheetData>
    <row r="1" spans="1:5" x14ac:dyDescent="0.2">
      <c r="A1" s="3" t="e">
        <f ca="1">CONCATENATE(" Balance generado el ",TextoPropiedad("FechaCreacion")," a las ",TextoPropiedad("HoraCreacion"))</f>
        <v>#NAME?</v>
      </c>
      <c r="B1"/>
      <c r="C1"/>
      <c r="D1"/>
    </row>
    <row r="2" spans="1:5" x14ac:dyDescent="0.2">
      <c r="A2" s="3"/>
      <c r="B2"/>
      <c r="C2"/>
      <c r="D2"/>
    </row>
    <row r="3" spans="1:5" ht="14.25" x14ac:dyDescent="0.2">
      <c r="A3" s="37" t="s">
        <v>122</v>
      </c>
      <c r="B3"/>
      <c r="C3"/>
      <c r="D3"/>
    </row>
    <row r="4" spans="1:5" x14ac:dyDescent="0.2">
      <c r="A4" s="1" t="s">
        <v>123</v>
      </c>
    </row>
    <row r="5" spans="1:5" ht="13.5" customHeight="1" x14ac:dyDescent="0.25">
      <c r="A5" s="47" t="s">
        <v>1</v>
      </c>
      <c r="B5" s="47"/>
      <c r="C5" s="47"/>
      <c r="D5" s="47"/>
      <c r="E5" s="47"/>
    </row>
    <row r="6" spans="1:5" ht="15" x14ac:dyDescent="0.25">
      <c r="A6" s="47" t="e">
        <f ca="1">CONCATENATE("CUENTA DE RESULTADOS CORRESPONDIENTES AL CIERRE DEL ",TextoPropiedad("Ejercicio"))</f>
        <v>#NAME?</v>
      </c>
      <c r="B6" s="47"/>
      <c r="C6" s="47"/>
      <c r="D6" s="47"/>
      <c r="E6" s="47"/>
    </row>
    <row r="7" spans="1:5" x14ac:dyDescent="0.2">
      <c r="A7" s="48" t="s">
        <v>0</v>
      </c>
      <c r="B7" s="50"/>
      <c r="C7" s="48" t="s">
        <v>2</v>
      </c>
      <c r="D7" s="52" t="s">
        <v>3</v>
      </c>
      <c r="E7" s="52"/>
    </row>
    <row r="8" spans="1:5" x14ac:dyDescent="0.2">
      <c r="A8" s="49"/>
      <c r="B8" s="51"/>
      <c r="C8" s="49"/>
      <c r="D8" s="5" t="e">
        <f ca="1">TextoPropiedad("Ejercicio")</f>
        <v>#NAME?</v>
      </c>
      <c r="E8" s="5" t="e">
        <f ca="1">TextoPropiedad("EjercicioUno")</f>
        <v>#NAME?</v>
      </c>
    </row>
    <row r="9" spans="1:5" x14ac:dyDescent="0.2">
      <c r="A9" s="6"/>
      <c r="B9" s="7" t="s">
        <v>49</v>
      </c>
      <c r="C9" s="8"/>
      <c r="D9" s="8"/>
      <c r="E9" s="8"/>
    </row>
    <row r="10" spans="1:5" x14ac:dyDescent="0.2">
      <c r="A10" s="9"/>
      <c r="B10" s="10" t="s">
        <v>4</v>
      </c>
      <c r="C10" s="11"/>
      <c r="D10" s="12">
        <f>SUM(D11:D16)</f>
        <v>2524102.6199999996</v>
      </c>
      <c r="E10" s="12">
        <f>SUM(E11:E16)</f>
        <v>4569560.08</v>
      </c>
    </row>
    <row r="11" spans="1:5" x14ac:dyDescent="0.2">
      <c r="A11" s="13">
        <v>720</v>
      </c>
      <c r="B11" s="14" t="s">
        <v>5</v>
      </c>
      <c r="C11" s="15"/>
      <c r="D11" s="16">
        <v>0</v>
      </c>
      <c r="E11" s="16">
        <v>0</v>
      </c>
    </row>
    <row r="12" spans="1:5" x14ac:dyDescent="0.2">
      <c r="A12" s="13">
        <v>721</v>
      </c>
      <c r="B12" s="14" t="s">
        <v>6</v>
      </c>
      <c r="C12" s="15"/>
      <c r="D12" s="16">
        <v>0</v>
      </c>
      <c r="E12" s="16">
        <v>0</v>
      </c>
    </row>
    <row r="13" spans="1:5" x14ac:dyDescent="0.2">
      <c r="A13" s="13" t="s">
        <v>7</v>
      </c>
      <c r="B13" s="14" t="s">
        <v>8</v>
      </c>
      <c r="C13" s="15"/>
      <c r="D13" s="16">
        <v>0</v>
      </c>
      <c r="E13" s="16">
        <v>0</v>
      </c>
    </row>
    <row r="14" spans="1:5" x14ac:dyDescent="0.2">
      <c r="A14" s="13" t="s">
        <v>62</v>
      </c>
      <c r="B14" s="14" t="s">
        <v>9</v>
      </c>
      <c r="C14" s="15"/>
      <c r="D14" s="16">
        <v>2244561.0699999998</v>
      </c>
      <c r="E14" s="16">
        <v>4056369.72</v>
      </c>
    </row>
    <row r="15" spans="1:5" x14ac:dyDescent="0.2">
      <c r="A15" s="13">
        <v>747</v>
      </c>
      <c r="B15" s="14" t="s">
        <v>50</v>
      </c>
      <c r="C15" s="15"/>
      <c r="D15" s="16">
        <v>279541.55</v>
      </c>
      <c r="E15" s="16">
        <v>513190.36</v>
      </c>
    </row>
    <row r="16" spans="1:5" x14ac:dyDescent="0.2">
      <c r="A16" s="13">
        <v>728</v>
      </c>
      <c r="B16" s="14" t="s">
        <v>63</v>
      </c>
      <c r="C16" s="15"/>
      <c r="D16" s="16">
        <v>0</v>
      </c>
      <c r="E16" s="16">
        <v>0</v>
      </c>
    </row>
    <row r="17" spans="1:5" ht="33.75" x14ac:dyDescent="0.2">
      <c r="A17" s="13" t="s">
        <v>10</v>
      </c>
      <c r="B17" s="17" t="s">
        <v>11</v>
      </c>
      <c r="C17" s="15"/>
      <c r="D17" s="18">
        <v>1301421.92</v>
      </c>
      <c r="E17" s="18">
        <v>1743947.42</v>
      </c>
    </row>
    <row r="18" spans="1:5" x14ac:dyDescent="0.2">
      <c r="A18" s="13"/>
      <c r="B18" s="17" t="s">
        <v>12</v>
      </c>
      <c r="C18" s="19"/>
      <c r="D18" s="18">
        <f>SUM(D19:D22)</f>
        <v>-58288.240000000005</v>
      </c>
      <c r="E18" s="18">
        <f>SUM(E19:E22)</f>
        <v>-260517.01</v>
      </c>
    </row>
    <row r="19" spans="1:5" ht="13.5" customHeight="1" x14ac:dyDescent="0.2">
      <c r="A19" s="20" t="s">
        <v>13</v>
      </c>
      <c r="B19" s="14" t="s">
        <v>14</v>
      </c>
      <c r="C19" s="15"/>
      <c r="D19" s="16">
        <v>-33660.54</v>
      </c>
      <c r="E19" s="16">
        <v>-103300.48</v>
      </c>
    </row>
    <row r="20" spans="1:5" ht="13.5" customHeight="1" x14ac:dyDescent="0.2">
      <c r="A20" s="20" t="s">
        <v>15</v>
      </c>
      <c r="B20" s="14" t="s">
        <v>16</v>
      </c>
      <c r="C20" s="15"/>
      <c r="D20" s="16">
        <v>0</v>
      </c>
      <c r="E20" s="16">
        <v>-841.94</v>
      </c>
    </row>
    <row r="21" spans="1:5" ht="13.5" customHeight="1" x14ac:dyDescent="0.2">
      <c r="A21" s="13" t="s">
        <v>17</v>
      </c>
      <c r="B21" s="14" t="s">
        <v>18</v>
      </c>
      <c r="C21" s="15"/>
      <c r="D21" s="16">
        <v>0</v>
      </c>
      <c r="E21" s="16">
        <v>0</v>
      </c>
    </row>
    <row r="22" spans="1:5" ht="13.5" customHeight="1" x14ac:dyDescent="0.2">
      <c r="A22" s="20" t="s">
        <v>19</v>
      </c>
      <c r="B22" s="14" t="s">
        <v>20</v>
      </c>
      <c r="C22" s="15"/>
      <c r="D22" s="16">
        <v>-24627.7</v>
      </c>
      <c r="E22" s="16">
        <v>-156374.59</v>
      </c>
    </row>
    <row r="23" spans="1:5" ht="26.25" customHeight="1" x14ac:dyDescent="0.2">
      <c r="A23" s="13" t="s">
        <v>21</v>
      </c>
      <c r="B23" s="17" t="s">
        <v>22</v>
      </c>
      <c r="C23" s="19"/>
      <c r="D23" s="16">
        <v>0</v>
      </c>
      <c r="E23" s="16">
        <v>0</v>
      </c>
    </row>
    <row r="24" spans="1:5" ht="13.5" customHeight="1" x14ac:dyDescent="0.2">
      <c r="A24" s="13">
        <v>73</v>
      </c>
      <c r="B24" s="17" t="s">
        <v>23</v>
      </c>
      <c r="C24" s="19"/>
      <c r="D24" s="16">
        <v>0</v>
      </c>
      <c r="E24" s="16">
        <v>0</v>
      </c>
    </row>
    <row r="25" spans="1:5" ht="40.5" customHeight="1" x14ac:dyDescent="0.2">
      <c r="A25" s="13" t="s">
        <v>24</v>
      </c>
      <c r="B25" s="17" t="s">
        <v>25</v>
      </c>
      <c r="C25" s="19"/>
      <c r="D25" s="16">
        <v>0</v>
      </c>
      <c r="E25" s="16">
        <v>0</v>
      </c>
    </row>
    <row r="26" spans="1:5" ht="13.5" customHeight="1" x14ac:dyDescent="0.2">
      <c r="A26" s="13">
        <v>75</v>
      </c>
      <c r="B26" s="17" t="s">
        <v>26</v>
      </c>
      <c r="C26" s="19"/>
      <c r="D26" s="18">
        <v>23807.87</v>
      </c>
      <c r="E26" s="18">
        <v>50589.34</v>
      </c>
    </row>
    <row r="27" spans="1:5" ht="13.5" customHeight="1" x14ac:dyDescent="0.2">
      <c r="B27" s="17" t="s">
        <v>27</v>
      </c>
      <c r="C27" s="15"/>
      <c r="D27" s="18">
        <f>SUM(D28:D30)</f>
        <v>-1754324.5899999999</v>
      </c>
      <c r="E27" s="18">
        <f>SUM(E28:E30)</f>
        <v>-3474785.2800000003</v>
      </c>
    </row>
    <row r="28" spans="1:5" ht="13.5" customHeight="1" x14ac:dyDescent="0.2">
      <c r="A28" s="13" t="s">
        <v>64</v>
      </c>
      <c r="B28" s="14" t="s">
        <v>51</v>
      </c>
      <c r="C28" s="15"/>
      <c r="D28" s="16">
        <v>-1343530.49</v>
      </c>
      <c r="E28" s="16">
        <v>-2650571.9500000002</v>
      </c>
    </row>
    <row r="29" spans="1:5" ht="13.5" customHeight="1" x14ac:dyDescent="0.2">
      <c r="A29" s="13" t="s">
        <v>65</v>
      </c>
      <c r="B29" s="14" t="s">
        <v>52</v>
      </c>
      <c r="C29" s="15"/>
      <c r="D29" s="16">
        <v>-410794.1</v>
      </c>
      <c r="E29" s="16">
        <v>-824213.33</v>
      </c>
    </row>
    <row r="30" spans="1:5" ht="13.5" customHeight="1" x14ac:dyDescent="0.2">
      <c r="A30" s="13" t="s">
        <v>66</v>
      </c>
      <c r="B30" s="14" t="s">
        <v>53</v>
      </c>
      <c r="C30" s="15"/>
      <c r="D30" s="16">
        <v>0</v>
      </c>
      <c r="E30" s="16">
        <v>0</v>
      </c>
    </row>
    <row r="31" spans="1:5" ht="13.5" customHeight="1" x14ac:dyDescent="0.2">
      <c r="A31" s="13"/>
      <c r="B31" s="17" t="s">
        <v>28</v>
      </c>
      <c r="C31" s="15"/>
      <c r="D31" s="18">
        <f>SUM(D32:D35)</f>
        <v>-1292478.06</v>
      </c>
      <c r="E31" s="18">
        <f>SUM(E32:E35)</f>
        <v>-2527355.5100000007</v>
      </c>
    </row>
    <row r="32" spans="1:5" ht="13.5" customHeight="1" x14ac:dyDescent="0.2">
      <c r="A32" s="13">
        <v>62</v>
      </c>
      <c r="B32" s="14" t="s">
        <v>54</v>
      </c>
      <c r="C32" s="15"/>
      <c r="D32" s="16">
        <v>-1289277.48</v>
      </c>
      <c r="E32" s="16">
        <v>-2187327.9700000002</v>
      </c>
    </row>
    <row r="33" spans="1:5" ht="13.5" customHeight="1" x14ac:dyDescent="0.2">
      <c r="A33" s="13" t="s">
        <v>67</v>
      </c>
      <c r="B33" s="14" t="s">
        <v>55</v>
      </c>
      <c r="C33" s="15"/>
      <c r="D33" s="16">
        <v>-3200.58</v>
      </c>
      <c r="E33" s="16">
        <v>-11191.89</v>
      </c>
    </row>
    <row r="34" spans="1:5" ht="13.5" customHeight="1" x14ac:dyDescent="0.2">
      <c r="A34" s="13" t="s">
        <v>68</v>
      </c>
      <c r="B34" s="14" t="s">
        <v>56</v>
      </c>
      <c r="C34" s="15"/>
      <c r="D34" s="16">
        <v>0</v>
      </c>
      <c r="E34" s="16">
        <v>-326988.65999999997</v>
      </c>
    </row>
    <row r="35" spans="1:5" ht="13.5" customHeight="1" x14ac:dyDescent="0.2">
      <c r="A35" s="13" t="s">
        <v>69</v>
      </c>
      <c r="B35" s="14" t="s">
        <v>57</v>
      </c>
      <c r="C35" s="15"/>
      <c r="D35" s="16">
        <v>0</v>
      </c>
      <c r="E35" s="16">
        <v>-1846.99</v>
      </c>
    </row>
    <row r="36" spans="1:5" ht="13.5" customHeight="1" x14ac:dyDescent="0.2">
      <c r="A36" s="21">
        <v>-68</v>
      </c>
      <c r="B36" s="17" t="s">
        <v>29</v>
      </c>
      <c r="C36" s="15"/>
      <c r="D36" s="18">
        <v>-293901.46999999997</v>
      </c>
      <c r="E36" s="18">
        <v>-661952.85</v>
      </c>
    </row>
    <row r="37" spans="1:5" ht="30" customHeight="1" x14ac:dyDescent="0.2">
      <c r="A37" s="13"/>
      <c r="B37" s="17" t="s">
        <v>30</v>
      </c>
      <c r="C37" s="15"/>
      <c r="D37" s="18">
        <f>SUM(D38:D39)</f>
        <v>251275.02000000002</v>
      </c>
      <c r="E37" s="18">
        <f>SUM(E38:E39)</f>
        <v>588073.55000000005</v>
      </c>
    </row>
    <row r="38" spans="1:5" ht="13.5" customHeight="1" x14ac:dyDescent="0.2">
      <c r="A38" s="13">
        <v>745</v>
      </c>
      <c r="B38" s="14" t="s">
        <v>58</v>
      </c>
      <c r="C38" s="15"/>
      <c r="D38" s="16">
        <v>205277.44</v>
      </c>
      <c r="E38" s="16">
        <v>495269.01</v>
      </c>
    </row>
    <row r="39" spans="1:5" ht="13.5" customHeight="1" x14ac:dyDescent="0.2">
      <c r="A39" s="13">
        <v>746</v>
      </c>
      <c r="B39" s="14" t="s">
        <v>59</v>
      </c>
      <c r="C39" s="15"/>
      <c r="D39" s="16">
        <v>45997.58</v>
      </c>
      <c r="E39" s="16">
        <v>92804.54</v>
      </c>
    </row>
    <row r="40" spans="1:5" ht="22.5" x14ac:dyDescent="0.2">
      <c r="A40" s="13" t="s">
        <v>31</v>
      </c>
      <c r="B40" s="17" t="s">
        <v>32</v>
      </c>
      <c r="C40" s="15"/>
      <c r="D40" s="18">
        <v>0</v>
      </c>
      <c r="E40" s="18">
        <v>0</v>
      </c>
    </row>
    <row r="41" spans="1:5" ht="13.5" customHeight="1" x14ac:dyDescent="0.2">
      <c r="A41" s="13"/>
      <c r="B41" s="17" t="s">
        <v>33</v>
      </c>
      <c r="C41" s="15"/>
      <c r="D41" s="18">
        <f>SUM(D42:D43)</f>
        <v>0</v>
      </c>
      <c r="E41" s="18">
        <f>SUM(E42:E43)</f>
        <v>-2111</v>
      </c>
    </row>
    <row r="42" spans="1:5" ht="13.5" customHeight="1" x14ac:dyDescent="0.2">
      <c r="A42" s="13" t="s">
        <v>70</v>
      </c>
      <c r="B42" s="14" t="s">
        <v>60</v>
      </c>
      <c r="C42" s="15"/>
      <c r="D42" s="16">
        <v>0</v>
      </c>
      <c r="E42" s="16">
        <v>0</v>
      </c>
    </row>
    <row r="43" spans="1:5" ht="13.5" customHeight="1" x14ac:dyDescent="0.2">
      <c r="A43" s="13" t="s">
        <v>71</v>
      </c>
      <c r="B43" s="14" t="s">
        <v>61</v>
      </c>
      <c r="C43" s="15"/>
      <c r="D43" s="16">
        <v>0</v>
      </c>
      <c r="E43" s="16">
        <v>-2111</v>
      </c>
    </row>
    <row r="44" spans="1:5" ht="13.5" customHeight="1" x14ac:dyDescent="0.2">
      <c r="A44" s="22"/>
      <c r="B44" s="23" t="s">
        <v>34</v>
      </c>
      <c r="C44" s="24"/>
      <c r="D44" s="25">
        <f>SUM(D10,D17,D18,D23,D24,D25,D26,D27,D31,D36,D37,D40,D41)</f>
        <v>701615.0699999996</v>
      </c>
      <c r="E44" s="25">
        <f>SUM(E10,E17,E18,E23,E24,E25,E26,E27,E31,E36,E37,E40,E41)</f>
        <v>25448.739999999176</v>
      </c>
    </row>
    <row r="45" spans="1:5" ht="13.5" customHeight="1" x14ac:dyDescent="0.2">
      <c r="A45" s="13"/>
      <c r="B45" s="17" t="s">
        <v>35</v>
      </c>
      <c r="C45" s="19"/>
      <c r="D45" s="18">
        <f>SUM(D46,D49)</f>
        <v>0</v>
      </c>
      <c r="E45" s="18">
        <f>SUM(E46,E49)</f>
        <v>0</v>
      </c>
    </row>
    <row r="46" spans="1:5" ht="13.5" customHeight="1" x14ac:dyDescent="0.2">
      <c r="A46" s="13"/>
      <c r="B46" s="17" t="s">
        <v>72</v>
      </c>
      <c r="C46" s="19"/>
      <c r="D46" s="18">
        <f>SUM(D47:D48)</f>
        <v>0</v>
      </c>
      <c r="E46" s="18">
        <f>SUM(E47:E48)</f>
        <v>0</v>
      </c>
    </row>
    <row r="47" spans="1:5" ht="13.5" customHeight="1" x14ac:dyDescent="0.2">
      <c r="A47" s="13" t="s">
        <v>105</v>
      </c>
      <c r="B47" s="38" t="s">
        <v>73</v>
      </c>
      <c r="C47" s="19"/>
      <c r="D47" s="16">
        <v>0</v>
      </c>
      <c r="E47" s="16">
        <v>0</v>
      </c>
    </row>
    <row r="48" spans="1:5" ht="13.5" customHeight="1" x14ac:dyDescent="0.2">
      <c r="A48" s="13" t="s">
        <v>106</v>
      </c>
      <c r="B48" s="38" t="s">
        <v>74</v>
      </c>
      <c r="C48" s="19"/>
      <c r="D48" s="16">
        <v>0</v>
      </c>
      <c r="E48" s="16">
        <v>0</v>
      </c>
    </row>
    <row r="49" spans="1:5" ht="13.5" customHeight="1" x14ac:dyDescent="0.2">
      <c r="A49" s="13"/>
      <c r="B49" s="17" t="s">
        <v>75</v>
      </c>
      <c r="C49" s="19"/>
      <c r="D49" s="18">
        <f>SUM(D50:D51)</f>
        <v>0</v>
      </c>
      <c r="E49" s="18">
        <f>SUM(E50:E51)</f>
        <v>0</v>
      </c>
    </row>
    <row r="50" spans="1:5" ht="13.5" customHeight="1" x14ac:dyDescent="0.2">
      <c r="A50" s="13" t="s">
        <v>107</v>
      </c>
      <c r="B50" s="38" t="s">
        <v>76</v>
      </c>
      <c r="C50" s="19"/>
      <c r="D50" s="16">
        <v>0</v>
      </c>
      <c r="E50" s="16">
        <v>0</v>
      </c>
    </row>
    <row r="51" spans="1:5" ht="13.5" customHeight="1" x14ac:dyDescent="0.2">
      <c r="A51" s="13" t="s">
        <v>108</v>
      </c>
      <c r="B51" s="38" t="s">
        <v>77</v>
      </c>
      <c r="C51" s="19"/>
      <c r="D51" s="16">
        <v>0</v>
      </c>
      <c r="E51" s="16">
        <v>0</v>
      </c>
    </row>
    <row r="52" spans="1:5" ht="13.5" customHeight="1" x14ac:dyDescent="0.2">
      <c r="A52" s="13"/>
      <c r="B52" s="17" t="s">
        <v>36</v>
      </c>
      <c r="C52" s="15"/>
      <c r="D52" s="18">
        <f>SUM(D53:D55)</f>
        <v>0</v>
      </c>
      <c r="E52" s="18">
        <f>SUM(E53:E55)</f>
        <v>-876.18</v>
      </c>
    </row>
    <row r="53" spans="1:5" ht="29.25" customHeight="1" x14ac:dyDescent="0.2">
      <c r="A53" s="13" t="s">
        <v>109</v>
      </c>
      <c r="B53" s="14" t="s">
        <v>82</v>
      </c>
      <c r="C53" s="15"/>
      <c r="D53" s="16">
        <v>0</v>
      </c>
      <c r="E53" s="16">
        <v>0</v>
      </c>
    </row>
    <row r="54" spans="1:5" ht="28.5" customHeight="1" x14ac:dyDescent="0.2">
      <c r="A54" s="13" t="s">
        <v>110</v>
      </c>
      <c r="B54" s="14" t="s">
        <v>83</v>
      </c>
      <c r="C54" s="15"/>
      <c r="D54" s="16">
        <v>0</v>
      </c>
      <c r="E54" s="16">
        <v>-876.18</v>
      </c>
    </row>
    <row r="55" spans="1:5" ht="13.5" customHeight="1" x14ac:dyDescent="0.2">
      <c r="A55" s="13">
        <v>660</v>
      </c>
      <c r="B55" s="14" t="s">
        <v>78</v>
      </c>
      <c r="C55" s="15"/>
      <c r="D55" s="16">
        <v>0</v>
      </c>
      <c r="E55" s="16">
        <v>0</v>
      </c>
    </row>
    <row r="56" spans="1:5" ht="13.5" customHeight="1" x14ac:dyDescent="0.2">
      <c r="A56" s="13"/>
      <c r="B56" s="17" t="s">
        <v>37</v>
      </c>
      <c r="C56" s="15"/>
      <c r="D56" s="18">
        <f>SUM(D57:D58)</f>
        <v>0</v>
      </c>
      <c r="E56" s="18">
        <f>SUM(E57:E58)</f>
        <v>0</v>
      </c>
    </row>
    <row r="57" spans="1:5" ht="13.5" customHeight="1" x14ac:dyDescent="0.2">
      <c r="A57" s="13" t="s">
        <v>111</v>
      </c>
      <c r="B57" s="14" t="s">
        <v>79</v>
      </c>
      <c r="C57" s="15"/>
      <c r="D57" s="16">
        <v>0</v>
      </c>
      <c r="E57" s="16">
        <v>0</v>
      </c>
    </row>
    <row r="58" spans="1:5" ht="25.5" customHeight="1" x14ac:dyDescent="0.2">
      <c r="A58" s="42" t="s">
        <v>112</v>
      </c>
      <c r="B58" s="14" t="s">
        <v>80</v>
      </c>
      <c r="C58" s="15"/>
      <c r="D58" s="16">
        <v>0</v>
      </c>
      <c r="E58" s="16">
        <v>0</v>
      </c>
    </row>
    <row r="59" spans="1:5" ht="13.5" customHeight="1" x14ac:dyDescent="0.2">
      <c r="A59" s="13" t="s">
        <v>38</v>
      </c>
      <c r="B59" s="17" t="s">
        <v>39</v>
      </c>
      <c r="C59" s="15"/>
      <c r="D59" s="18">
        <v>-217.53</v>
      </c>
      <c r="E59" s="18">
        <v>-1074.48</v>
      </c>
    </row>
    <row r="60" spans="1:5" ht="13.5" customHeight="1" x14ac:dyDescent="0.2">
      <c r="A60" s="13"/>
      <c r="B60" s="17" t="s">
        <v>40</v>
      </c>
      <c r="C60" s="15"/>
      <c r="D60" s="18">
        <f>SUM(D61:D62)</f>
        <v>0</v>
      </c>
      <c r="E60" s="18">
        <f>SUM(E61:E62)</f>
        <v>0</v>
      </c>
    </row>
    <row r="61" spans="1:5" ht="13.5" customHeight="1" x14ac:dyDescent="0.2">
      <c r="A61" s="13" t="s">
        <v>113</v>
      </c>
      <c r="B61" s="14" t="s">
        <v>81</v>
      </c>
      <c r="C61" s="15"/>
      <c r="D61" s="16">
        <v>0</v>
      </c>
      <c r="E61" s="16">
        <v>0</v>
      </c>
    </row>
    <row r="62" spans="1:5" ht="13.5" customHeight="1" x14ac:dyDescent="0.2">
      <c r="A62" s="13" t="s">
        <v>114</v>
      </c>
      <c r="B62" s="14" t="s">
        <v>61</v>
      </c>
      <c r="C62" s="15"/>
      <c r="D62" s="16">
        <v>0</v>
      </c>
      <c r="E62" s="16">
        <v>0</v>
      </c>
    </row>
    <row r="63" spans="1:5" ht="13.5" customHeight="1" x14ac:dyDescent="0.2">
      <c r="A63" s="41"/>
      <c r="B63" s="23" t="s">
        <v>41</v>
      </c>
      <c r="C63" s="24"/>
      <c r="D63" s="25">
        <f>SUM(D45,D52,D56,D59,D60)</f>
        <v>-217.53</v>
      </c>
      <c r="E63" s="25">
        <f>SUM(E45,E52,E56,E59,E60)</f>
        <v>-1950.6599999999999</v>
      </c>
    </row>
    <row r="64" spans="1:5" ht="13.5" customHeight="1" x14ac:dyDescent="0.2">
      <c r="A64" s="9"/>
      <c r="B64" s="10" t="s">
        <v>42</v>
      </c>
      <c r="C64" s="11"/>
      <c r="D64" s="12">
        <f>SUM(D44,D63)</f>
        <v>701397.53999999957</v>
      </c>
      <c r="E64" s="12">
        <f>SUM(E44,E63)</f>
        <v>23498.079999999176</v>
      </c>
    </row>
    <row r="65" spans="1:5" ht="13.5" customHeight="1" x14ac:dyDescent="0.2">
      <c r="A65" s="26" t="s">
        <v>43</v>
      </c>
      <c r="B65" s="27" t="s">
        <v>44</v>
      </c>
      <c r="C65" s="28"/>
      <c r="D65" s="29">
        <v>0</v>
      </c>
      <c r="E65" s="29">
        <v>0</v>
      </c>
    </row>
    <row r="66" spans="1:5" ht="24.75" customHeight="1" x14ac:dyDescent="0.2">
      <c r="A66" s="30"/>
      <c r="B66" s="17" t="s">
        <v>84</v>
      </c>
      <c r="C66" s="15"/>
      <c r="D66" s="18">
        <f>D64+D65</f>
        <v>701397.53999999957</v>
      </c>
      <c r="E66" s="18">
        <f>E64+E65</f>
        <v>23498.079999999176</v>
      </c>
    </row>
    <row r="67" spans="1:5" ht="13.5" customHeight="1" x14ac:dyDescent="0.2">
      <c r="A67" s="31"/>
      <c r="B67" s="32" t="s">
        <v>85</v>
      </c>
      <c r="C67" s="8"/>
      <c r="D67" s="33"/>
      <c r="E67" s="33"/>
    </row>
    <row r="68" spans="1:5" ht="28.5" customHeight="1" x14ac:dyDescent="0.2">
      <c r="A68" s="13"/>
      <c r="B68" s="17" t="s">
        <v>87</v>
      </c>
      <c r="C68" s="15"/>
      <c r="D68" s="16"/>
      <c r="E68" s="16"/>
    </row>
    <row r="69" spans="1:5" ht="27" customHeight="1" x14ac:dyDescent="0.2">
      <c r="A69" s="41"/>
      <c r="B69" s="23" t="s">
        <v>86</v>
      </c>
      <c r="C69" s="35"/>
      <c r="D69" s="25">
        <f>SUM(D66,D68)</f>
        <v>701397.53999999957</v>
      </c>
      <c r="E69" s="25">
        <f>SUM(E66,E68)</f>
        <v>23498.079999999176</v>
      </c>
    </row>
    <row r="70" spans="1:5" ht="13.5" customHeight="1" x14ac:dyDescent="0.2">
      <c r="A70" s="31"/>
      <c r="B70" s="32" t="s">
        <v>88</v>
      </c>
      <c r="C70" s="8"/>
      <c r="D70" s="33"/>
      <c r="E70" s="33"/>
    </row>
    <row r="71" spans="1:5" ht="13.5" customHeight="1" x14ac:dyDescent="0.2">
      <c r="A71" s="13" t="s">
        <v>115</v>
      </c>
      <c r="B71" s="17" t="s">
        <v>89</v>
      </c>
      <c r="C71" s="15"/>
      <c r="D71" s="16">
        <v>0</v>
      </c>
      <c r="E71" s="16">
        <v>0</v>
      </c>
    </row>
    <row r="72" spans="1:5" ht="13.5" customHeight="1" x14ac:dyDescent="0.2">
      <c r="A72" s="13" t="s">
        <v>116</v>
      </c>
      <c r="B72" s="17" t="s">
        <v>90</v>
      </c>
      <c r="C72" s="15"/>
      <c r="D72" s="16">
        <v>0</v>
      </c>
      <c r="E72" s="16">
        <v>0</v>
      </c>
    </row>
    <row r="73" spans="1:5" ht="13.5" customHeight="1" x14ac:dyDescent="0.2">
      <c r="A73" s="13" t="s">
        <v>45</v>
      </c>
      <c r="B73" s="17" t="s">
        <v>91</v>
      </c>
      <c r="C73" s="15"/>
      <c r="D73" s="16">
        <v>2172681.2000000002</v>
      </c>
      <c r="E73" s="16">
        <v>4107316.55</v>
      </c>
    </row>
    <row r="74" spans="1:5" ht="13.5" customHeight="1" x14ac:dyDescent="0.2">
      <c r="A74" s="13" t="s">
        <v>46</v>
      </c>
      <c r="B74" s="17" t="s">
        <v>92</v>
      </c>
      <c r="C74" s="15"/>
      <c r="D74" s="16">
        <v>255324.32</v>
      </c>
      <c r="E74" s="16">
        <v>631104.74</v>
      </c>
    </row>
    <row r="75" spans="1:5" ht="13.5" customHeight="1" x14ac:dyDescent="0.2">
      <c r="A75" s="13" t="s">
        <v>117</v>
      </c>
      <c r="B75" s="17" t="s">
        <v>93</v>
      </c>
      <c r="C75" s="15"/>
      <c r="D75" s="16">
        <v>0</v>
      </c>
      <c r="E75" s="16">
        <v>0</v>
      </c>
    </row>
    <row r="76" spans="1:5" ht="13.5" customHeight="1" x14ac:dyDescent="0.2">
      <c r="A76" s="26" t="s">
        <v>118</v>
      </c>
      <c r="B76" s="27" t="s">
        <v>94</v>
      </c>
      <c r="C76" s="28"/>
      <c r="D76" s="44">
        <v>0</v>
      </c>
      <c r="E76" s="44">
        <v>0</v>
      </c>
    </row>
    <row r="77" spans="1:5" ht="26.25" customHeight="1" x14ac:dyDescent="0.2">
      <c r="A77" s="34"/>
      <c r="B77" s="23" t="s">
        <v>95</v>
      </c>
      <c r="C77" s="35"/>
      <c r="D77" s="25">
        <f>SUM(D71:D76)</f>
        <v>2428005.52</v>
      </c>
      <c r="E77" s="25">
        <f>SUM(E71:E76)</f>
        <v>4738421.29</v>
      </c>
    </row>
    <row r="78" spans="1:5" ht="13.5" customHeight="1" x14ac:dyDescent="0.2">
      <c r="A78" s="31"/>
      <c r="B78" s="32" t="s">
        <v>96</v>
      </c>
      <c r="C78" s="8"/>
      <c r="D78" s="36"/>
      <c r="E78" s="36"/>
    </row>
    <row r="79" spans="1:5" ht="13.5" customHeight="1" x14ac:dyDescent="0.2">
      <c r="A79" s="39" t="s">
        <v>119</v>
      </c>
      <c r="B79" s="10" t="s">
        <v>89</v>
      </c>
      <c r="C79" s="11"/>
      <c r="D79" s="43">
        <v>0</v>
      </c>
      <c r="E79" s="43">
        <v>0</v>
      </c>
    </row>
    <row r="80" spans="1:5" ht="13.5" customHeight="1" x14ac:dyDescent="0.2">
      <c r="A80" s="30" t="s">
        <v>120</v>
      </c>
      <c r="B80" s="17" t="s">
        <v>90</v>
      </c>
      <c r="C80" s="15"/>
      <c r="D80" s="16">
        <v>0</v>
      </c>
      <c r="E80" s="16">
        <v>0</v>
      </c>
    </row>
    <row r="81" spans="1:93" ht="13.5" customHeight="1" x14ac:dyDescent="0.2">
      <c r="A81" s="30" t="s">
        <v>47</v>
      </c>
      <c r="B81" s="17" t="s">
        <v>91</v>
      </c>
      <c r="C81" s="15"/>
      <c r="D81" s="16">
        <v>-2428591.21</v>
      </c>
      <c r="E81" s="16">
        <v>-4511836.2699999996</v>
      </c>
    </row>
    <row r="82" spans="1:93" ht="13.5" customHeight="1" x14ac:dyDescent="0.2">
      <c r="A82" s="30" t="s">
        <v>48</v>
      </c>
      <c r="B82" s="17" t="s">
        <v>92</v>
      </c>
      <c r="C82" s="15"/>
      <c r="D82" s="16">
        <v>-346786.43</v>
      </c>
      <c r="E82" s="16">
        <v>-645797.36</v>
      </c>
    </row>
    <row r="83" spans="1:93" ht="13.5" customHeight="1" x14ac:dyDescent="0.2">
      <c r="A83" s="30" t="s">
        <v>121</v>
      </c>
      <c r="B83" s="17" t="s">
        <v>97</v>
      </c>
      <c r="C83" s="15"/>
      <c r="D83" s="16">
        <v>0</v>
      </c>
      <c r="E83" s="16">
        <v>0</v>
      </c>
    </row>
    <row r="84" spans="1:93" ht="24.75" customHeight="1" x14ac:dyDescent="0.2">
      <c r="A84" s="34"/>
      <c r="B84" s="23" t="s">
        <v>98</v>
      </c>
      <c r="C84" s="35"/>
      <c r="D84" s="25">
        <f>SUM(D79:D83)</f>
        <v>-2775377.64</v>
      </c>
      <c r="E84" s="25">
        <f>SUM(E79:E83)</f>
        <v>-5157633.63</v>
      </c>
    </row>
    <row r="85" spans="1:93" ht="29.25" customHeight="1" x14ac:dyDescent="0.2">
      <c r="A85" s="30"/>
      <c r="B85" s="17" t="s">
        <v>99</v>
      </c>
      <c r="C85" s="15"/>
      <c r="D85" s="18">
        <f>D77+D84</f>
        <v>-347372.12000000011</v>
      </c>
      <c r="E85" s="18">
        <f>E77+E84</f>
        <v>-419212.33999999985</v>
      </c>
    </row>
    <row r="86" spans="1:93" s="40" customFormat="1" ht="13.5" customHeight="1" x14ac:dyDescent="0.2">
      <c r="A86" s="31"/>
      <c r="B86" s="32" t="s">
        <v>100</v>
      </c>
      <c r="C86" s="8"/>
      <c r="D86" s="36"/>
      <c r="E86" s="36"/>
      <c r="F86" s="45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</row>
    <row r="87" spans="1:93" ht="13.5" customHeight="1" x14ac:dyDescent="0.2">
      <c r="A87" s="8"/>
      <c r="B87" s="7" t="s">
        <v>101</v>
      </c>
      <c r="C87" s="8"/>
      <c r="D87" s="36"/>
      <c r="E87" s="36"/>
      <c r="F87" s="45"/>
    </row>
    <row r="88" spans="1:93" ht="13.5" customHeight="1" x14ac:dyDescent="0.2">
      <c r="A88" s="8"/>
      <c r="B88" s="7" t="s">
        <v>102</v>
      </c>
      <c r="C88" s="8"/>
      <c r="D88" s="36"/>
      <c r="E88" s="36"/>
    </row>
    <row r="89" spans="1:93" ht="13.5" customHeight="1" x14ac:dyDescent="0.2">
      <c r="A89" s="8"/>
      <c r="B89" s="7" t="s">
        <v>103</v>
      </c>
      <c r="C89" s="8"/>
      <c r="D89" s="36"/>
      <c r="E89" s="36"/>
    </row>
    <row r="90" spans="1:93" ht="30.75" customHeight="1" x14ac:dyDescent="0.2">
      <c r="A90" s="35"/>
      <c r="B90" s="23" t="s">
        <v>104</v>
      </c>
      <c r="C90" s="35"/>
      <c r="D90" s="25">
        <f>SUM(D69,D85,D86,D87,D88,D89)</f>
        <v>354025.41999999946</v>
      </c>
      <c r="E90" s="25">
        <f>SUM(E69,E85,E86,E87,E88,E89)</f>
        <v>-395714.26000000065</v>
      </c>
    </row>
    <row r="91" spans="1:93" ht="12.75" customHeight="1" x14ac:dyDescent="0.2">
      <c r="A91" s="4"/>
      <c r="B91" s="4"/>
      <c r="C91" s="4"/>
      <c r="D91" s="4"/>
      <c r="E91" s="4"/>
    </row>
    <row r="92" spans="1:93" ht="13.5" customHeight="1" x14ac:dyDescent="0.2">
      <c r="A92" s="4"/>
      <c r="B92" s="4"/>
      <c r="C92" s="4"/>
      <c r="D92" s="46"/>
      <c r="E92" s="4"/>
    </row>
    <row r="93" spans="1:93" ht="12.75" customHeight="1" x14ac:dyDescent="0.2">
      <c r="A93" s="4"/>
      <c r="B93" s="4"/>
      <c r="C93" s="4"/>
      <c r="D93" s="4"/>
      <c r="E93" s="4"/>
    </row>
    <row r="94" spans="1:93" ht="12.75" customHeight="1" x14ac:dyDescent="0.2"/>
    <row r="95" spans="1:93" ht="13.5" customHeight="1" x14ac:dyDescent="0.2"/>
    <row r="96" spans="1:9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4.25" customHeight="1" x14ac:dyDescent="0.2"/>
    <row r="135" ht="13.5" customHeight="1" x14ac:dyDescent="0.2"/>
    <row r="136" ht="13.5" customHeight="1" x14ac:dyDescent="0.2"/>
    <row r="144" ht="12.75" customHeight="1" x14ac:dyDescent="0.2"/>
    <row r="145" ht="13.5" customHeight="1" x14ac:dyDescent="0.2"/>
    <row r="146" ht="13.5" customHeight="1" x14ac:dyDescent="0.2"/>
    <row r="147" ht="13.5" customHeight="1" x14ac:dyDescent="0.2"/>
    <row r="151" ht="13.5" customHeight="1" x14ac:dyDescent="0.2"/>
    <row r="153" ht="13.5" customHeight="1" x14ac:dyDescent="0.2"/>
    <row r="154" ht="13.5" customHeight="1" x14ac:dyDescent="0.2"/>
    <row r="155" ht="14.2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5" ht="23.25" customHeight="1" x14ac:dyDescent="0.2"/>
    <row r="175" ht="13.5" customHeight="1" x14ac:dyDescent="0.2"/>
    <row r="184" ht="12.75" customHeight="1" x14ac:dyDescent="0.2"/>
    <row r="185" ht="23.25" customHeight="1" x14ac:dyDescent="0.2"/>
    <row r="186" ht="13.5" customHeight="1" x14ac:dyDescent="0.2"/>
    <row r="187" ht="23.25" customHeight="1" x14ac:dyDescent="0.2"/>
    <row r="188" ht="13.5" customHeight="1" x14ac:dyDescent="0.2"/>
    <row r="189" ht="23.25" customHeight="1" x14ac:dyDescent="0.2"/>
    <row r="190" ht="13.5" customHeight="1" x14ac:dyDescent="0.2"/>
    <row r="191" ht="23.25" customHeight="1" x14ac:dyDescent="0.2"/>
    <row r="192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23.25" customHeight="1" x14ac:dyDescent="0.2"/>
    <row r="210" ht="13.5" customHeight="1" x14ac:dyDescent="0.2"/>
    <row r="211" ht="23.25" customHeight="1" x14ac:dyDescent="0.2"/>
    <row r="212" ht="13.5" customHeight="1" x14ac:dyDescent="0.2"/>
    <row r="213" ht="13.5" customHeight="1" x14ac:dyDescent="0.2"/>
    <row r="214" ht="13.5" customHeight="1" x14ac:dyDescent="0.2"/>
    <row r="215" ht="17.25" customHeight="1" x14ac:dyDescent="0.2"/>
  </sheetData>
  <mergeCells count="6">
    <mergeCell ref="A5:E5"/>
    <mergeCell ref="A6:E6"/>
    <mergeCell ref="A7:A8"/>
    <mergeCell ref="B7:B8"/>
    <mergeCell ref="C7:C8"/>
    <mergeCell ref="D7:E7"/>
  </mergeCells>
  <phoneticPr fontId="3" type="noConversion"/>
  <pageMargins left="0.43307086614173229" right="0.19685039370078741" top="0.78740157480314965" bottom="0.78740157480314965" header="0" footer="0"/>
  <pageSetup paperSize="9" scale="91" orientation="portrait" r:id="rId1"/>
  <headerFooter alignWithMargins="0"/>
  <ignoredErrors>
    <ignoredError sqref="A19:A20 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resultados</vt:lpstr>
      <vt:lpstr>'Cuenta de resultados'!Títulos_a_imprimir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Arce Sainz</dc:creator>
  <cp:lastModifiedBy>María Wunsch Martínez</cp:lastModifiedBy>
  <cp:lastPrinted>2014-07-01T14:02:05Z</cp:lastPrinted>
  <dcterms:created xsi:type="dcterms:W3CDTF">2008-11-03T11:51:45Z</dcterms:created>
  <dcterms:modified xsi:type="dcterms:W3CDTF">2023-01-16T23:18:55Z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jercicio">
    <vt:lpwstr>2018</vt:lpwstr>
  </property>
  <property fmtid="{D5CDD505-2E9C-101B-9397-08002B2CF9AE}" pid="3" name="EjercicioUno">
    <vt:lpwstr>2017</vt:lpwstr>
  </property>
  <property fmtid="{D5CDD505-2E9C-101B-9397-08002B2CF9AE}" pid="4" name="FechaCreacion">
    <vt:lpwstr>04/07/2018</vt:lpwstr>
  </property>
  <property fmtid="{D5CDD505-2E9C-101B-9397-08002B2CF9AE}" pid="5" name="HoraCreacion">
    <vt:lpwstr>15:29:31</vt:lpwstr>
  </property>
  <property fmtid="{D5CDD505-2E9C-101B-9397-08002B2CF9AE}" pid="6" name="FechaDesdeInforme">
    <vt:lpwstr>01/01/2018</vt:lpwstr>
  </property>
  <property fmtid="{D5CDD505-2E9C-101B-9397-08002B2CF9AE}" pid="7" name="FechaHastaInforme">
    <vt:lpwstr>31/12/2018</vt:lpwstr>
  </property>
</Properties>
</file>